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461" windowWidth="12120" windowHeight="8535" tabRatio="986" activeTab="2"/>
  </bookViews>
  <sheets>
    <sheet name="งบประมาณ 59" sheetId="1" r:id="rId1"/>
    <sheet name="เหลื่อมปี 58 เบิก 59" sheetId="2" r:id="rId2"/>
    <sheet name="จูงใจ 57 เบิก 59" sheetId="3" r:id="rId3"/>
  </sheets>
  <definedNames/>
  <calcPr fullCalcOnLoad="1"/>
</workbook>
</file>

<file path=xl/sharedStrings.xml><?xml version="1.0" encoding="utf-8"?>
<sst xmlns="http://schemas.openxmlformats.org/spreadsheetml/2006/main" count="147" uniqueCount="51">
  <si>
    <t>(หน่วย  :  บาท)</t>
  </si>
  <si>
    <t>รายการ</t>
  </si>
  <si>
    <t>งบสุทธิ</t>
  </si>
  <si>
    <t>การสำรองเงิน</t>
  </si>
  <si>
    <t>ใบสั่งซื้อ/</t>
  </si>
  <si>
    <t>สัญญา</t>
  </si>
  <si>
    <t>เบิกจ่าย</t>
  </si>
  <si>
    <t>คงเหลือ</t>
  </si>
  <si>
    <t xml:space="preserve">    งบบุคลากร</t>
  </si>
  <si>
    <t xml:space="preserve">    งบดำเนินงาน</t>
  </si>
  <si>
    <t xml:space="preserve">    งบลงทุน</t>
  </si>
  <si>
    <t xml:space="preserve">    งบอุดหนุน</t>
  </si>
  <si>
    <t xml:space="preserve">    งบรายจ่ายอื่น</t>
  </si>
  <si>
    <t xml:space="preserve">              รวม</t>
  </si>
  <si>
    <t xml:space="preserve">  อุตสาหกรรม</t>
  </si>
  <si>
    <t>แผนงานยกระดับความสามารถใน</t>
  </si>
  <si>
    <t>(เงินจูงใจ)</t>
  </si>
  <si>
    <t xml:space="preserve"> หน่วย : บาท</t>
  </si>
  <si>
    <t>เงินกันไว้เบิกเหลื่อมปี</t>
  </si>
  <si>
    <t>(สุทธิ)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</si>
  <si>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</si>
  <si>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</si>
  <si>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</si>
  <si>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</si>
  <si>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</si>
  <si>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รวม</t>
  </si>
  <si>
    <t>เงินกันไว้เบิกเหลื่อมปี กรณีไม่มีหนี้ผูกพันเพื่อนำมาจัดสรรเป็นสิ่งจูงใจ</t>
  </si>
  <si>
    <t>แผนงานยกระดับความสามารถในการแข่งขันภาคอุตสาหกรรม</t>
  </si>
  <si>
    <t>การแข่งขันของภาคอุตสาหกรรม</t>
  </si>
  <si>
    <t>และมาตรการด้านอุตสาหกรรม</t>
  </si>
  <si>
    <r>
      <t xml:space="preserve">ผลผลิต </t>
    </r>
    <r>
      <rPr>
        <sz val="16"/>
        <rFont val="TH SarabunPSK"/>
        <family val="2"/>
      </rPr>
      <t>การจัดทำนโยบาย แผน</t>
    </r>
  </si>
  <si>
    <r>
      <t xml:space="preserve">ผลผลิต </t>
    </r>
    <r>
      <rPr>
        <sz val="16"/>
        <rFont val="TH SarabunPSK"/>
        <family val="2"/>
      </rPr>
      <t>การบริการข้อสารสนเทศ</t>
    </r>
  </si>
  <si>
    <t>ด้านเศรษฐกิจอุตสาหกรรม</t>
  </si>
  <si>
    <t>อุตสาหกรรมอาหาร</t>
  </si>
  <si>
    <r>
      <t xml:space="preserve">ผลผลิต </t>
    </r>
    <r>
      <rPr>
        <sz val="16"/>
        <rFont val="TH SarabunPSK"/>
        <family val="2"/>
      </rPr>
      <t>โครงการพัฒนา</t>
    </r>
  </si>
  <si>
    <r>
      <rPr>
        <b/>
        <u val="single"/>
        <sz val="16"/>
        <rFont val="TH SarabunPSK"/>
        <family val="2"/>
      </rPr>
      <t xml:space="preserve">ผลผลิต </t>
    </r>
    <r>
      <rPr>
        <sz val="16"/>
        <rFont val="TH SarabunPSK"/>
        <family val="2"/>
      </rPr>
      <t>การจัดทำนโยบายแผนและมาตรการด้านอุตสาหกรรม</t>
    </r>
  </si>
  <si>
    <r>
      <rPr>
        <b/>
        <u val="single"/>
        <sz val="16"/>
        <rFont val="TH SarabunPSK"/>
        <family val="2"/>
      </rPr>
      <t>ผลผลิต</t>
    </r>
    <r>
      <rPr>
        <sz val="16"/>
        <rFont val="TH SarabunPSK"/>
        <family val="2"/>
      </rPr>
      <t xml:space="preserve"> การบริการข้อสารสนเทศด้านเศรษฐกิจอุตสาหกรรม</t>
    </r>
  </si>
  <si>
    <t>หมายเหตุ</t>
  </si>
  <si>
    <t>แผนงาน ยกระดับความสามารถในการแข่งขันของภาคอุตสาหกรรม</t>
  </si>
  <si>
    <r>
      <t xml:space="preserve">ผลผลิต </t>
    </r>
    <r>
      <rPr>
        <sz val="16"/>
        <rFont val="TH SarabunPSK"/>
        <family val="2"/>
      </rPr>
      <t>โครงการเตรียมความพร้อม</t>
    </r>
  </si>
  <si>
    <t>ภาคอุตสาหกรรมในการเข้าสู่ประชาคม</t>
  </si>
  <si>
    <t>อาเซียน</t>
  </si>
  <si>
    <t>รายงานฐานะเงินงบประมาณรายจ่ายเงินกันไว้เบิกเหลื่อมปี ก่อนปีงบประมาณ พ .ศ. 2557</t>
  </si>
  <si>
    <r>
      <rPr>
        <b/>
        <u val="single"/>
        <sz val="16"/>
        <rFont val="TH SarabunPSK"/>
        <family val="2"/>
      </rPr>
      <t>ผลผลิต</t>
    </r>
    <r>
      <rPr>
        <sz val="16"/>
        <rFont val="TH SarabunPSK"/>
        <family val="2"/>
      </rPr>
      <t xml:space="preserve"> การจัดทำนโยบายแผนและมาตรการด้านอุตสาหกรรม</t>
    </r>
  </si>
  <si>
    <t>5) รายงานฐานะเงินงบประมาณปีปัจจุบันและปีก่อน</t>
  </si>
  <si>
    <t>รายงานฐานะเงินงบประมาณรายจ่ายประจำปีงบประมาณ พ.ศ. 2559</t>
  </si>
  <si>
    <t>รายงานฐานะเงินงบประมาณรายจ่ายปีปัจจุบัน ประจำปีงบประมาณ พ.ศ. 2559</t>
  </si>
  <si>
    <t>รายงานฐานะเงินงบประมาณรายจ่ายเงินกันไว้เบิกเหลื่อมปี ก่อนปีงบประมาณ พ .ศ. 2558</t>
  </si>
  <si>
    <t xml:space="preserve">         เข้าสู่ประชาคมอาเซียน</t>
  </si>
  <si>
    <r>
      <t xml:space="preserve">ผลผลิต </t>
    </r>
    <r>
      <rPr>
        <sz val="16"/>
        <rFont val="TH SarabunPSK"/>
        <family val="2"/>
      </rPr>
      <t>โครงการเตรียมความพร้อมภาคอุตสาหกรรมในการ</t>
    </r>
  </si>
  <si>
    <t>ยอดคงเหลือ ณ 30 กันยายน 2559 จำนวน 209,883 โดนพับไป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</si>
</sst>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\(#,##0.00\);\(#,##0.00\)"/>
    <numFmt numFmtId="201" formatCode="0.0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_ ;\-#,##0.0\ "/>
    <numFmt numFmtId="206" formatCode="#,##0_ ;\-#,##0\ 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_-* #,##0.00[$₮-450]_-;\-* #,##0.00[$₮-450]_-;_-* &quot;-&quot;??[$₮-450]_-;_-@_-"/>
    <numFmt numFmtId="214" formatCode="[&lt;=9999999]###\-####;\(###\)\ ###\-####"/>
    <numFmt numFmtId="215" formatCode="\(#,##0.000\);\(#,##0.000\)"/>
    <numFmt numFmtId="216" formatCode="\(#,##0.0000\);\(#,##0.0000\)"/>
    <numFmt numFmtId="217" formatCode="_-* #,##0.0000_-;\-* #,##0.0000_-;_-* &quot;-&quot;??_-;_-@_-"/>
    <numFmt numFmtId="218" formatCode="_-* #,##0.00000_-;\-* #,##0.00000_-;_-* &quot;-&quot;??_-;_-@_-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"/>
    <numFmt numFmtId="223" formatCode="#,##0.0"/>
    <numFmt numFmtId="224" formatCode="_-* #,##0.0000_-;\-* #,##0.0000_-;_-* &quot;-&quot;????_-;_-@_-"/>
  </numFmts>
  <fonts count="4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42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 horizontal="right"/>
    </xf>
    <xf numFmtId="43" fontId="4" fillId="0" borderId="11" xfId="42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0" borderId="10" xfId="42" applyFont="1" applyBorder="1" applyAlignment="1" quotePrefix="1">
      <alignment horizontal="center"/>
    </xf>
    <xf numFmtId="43" fontId="4" fillId="0" borderId="11" xfId="42" applyFont="1" applyBorder="1" applyAlignment="1">
      <alignment/>
    </xf>
    <xf numFmtId="43" fontId="3" fillId="0" borderId="11" xfId="42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Border="1" applyAlignment="1">
      <alignment/>
    </xf>
    <xf numFmtId="43" fontId="3" fillId="0" borderId="13" xfId="0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43" fontId="3" fillId="0" borderId="10" xfId="42" applyNumberFormat="1" applyFont="1" applyFill="1" applyBorder="1" applyAlignment="1" quotePrefix="1">
      <alignment horizontal="right"/>
    </xf>
    <xf numFmtId="217" fontId="3" fillId="0" borderId="10" xfId="42" applyNumberFormat="1" applyFont="1" applyFill="1" applyBorder="1" applyAlignment="1" quotePrefix="1">
      <alignment horizontal="right"/>
    </xf>
    <xf numFmtId="0" fontId="4" fillId="0" borderId="11" xfId="0" applyFont="1" applyFill="1" applyBorder="1" applyAlignment="1">
      <alignment/>
    </xf>
    <xf numFmtId="43" fontId="4" fillId="0" borderId="11" xfId="42" applyFont="1" applyFill="1" applyBorder="1" applyAlignment="1">
      <alignment horizontal="right"/>
    </xf>
    <xf numFmtId="43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43" fontId="4" fillId="0" borderId="0" xfId="42" applyFont="1" applyFill="1" applyBorder="1" applyAlignment="1">
      <alignment horizontal="right"/>
    </xf>
    <xf numFmtId="43" fontId="3" fillId="0" borderId="0" xfId="42" applyFont="1" applyFill="1" applyAlignment="1">
      <alignment/>
    </xf>
    <xf numFmtId="0" fontId="3" fillId="0" borderId="0" xfId="42" applyNumberFormat="1" applyFont="1" applyFill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 horizontal="right"/>
    </xf>
    <xf numFmtId="43" fontId="3" fillId="0" borderId="0" xfId="42" applyNumberFormat="1" applyFont="1" applyFill="1" applyBorder="1" applyAlignment="1" quotePrefix="1">
      <alignment horizontal="right"/>
    </xf>
    <xf numFmtId="43" fontId="3" fillId="0" borderId="10" xfId="42" applyNumberFormat="1" applyFont="1" applyBorder="1" applyAlignment="1" quotePrefix="1">
      <alignment horizontal="right"/>
    </xf>
    <xf numFmtId="43" fontId="4" fillId="0" borderId="11" xfId="42" applyNumberFormat="1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42" applyNumberFormat="1" applyFont="1" applyFill="1" applyBorder="1" applyAlignment="1">
      <alignment/>
    </xf>
    <xf numFmtId="43" fontId="4" fillId="0" borderId="12" xfId="42" applyFont="1" applyBorder="1" applyAlignment="1">
      <alignment horizontal="right"/>
    </xf>
    <xf numFmtId="43" fontId="4" fillId="0" borderId="12" xfId="42" applyNumberFormat="1" applyFont="1" applyBorder="1" applyAlignment="1" quotePrefix="1">
      <alignment horizontal="right"/>
    </xf>
    <xf numFmtId="43" fontId="4" fillId="0" borderId="11" xfId="0" applyNumberFormat="1" applyFont="1" applyBorder="1" applyAlignment="1">
      <alignment/>
    </xf>
    <xf numFmtId="43" fontId="3" fillId="0" borderId="0" xfId="44" applyFont="1" applyBorder="1" applyAlignment="1">
      <alignment/>
    </xf>
    <xf numFmtId="43" fontId="3" fillId="0" borderId="0" xfId="44" applyFont="1" applyFill="1" applyBorder="1" applyAlignment="1">
      <alignment/>
    </xf>
    <xf numFmtId="43" fontId="4" fillId="0" borderId="0" xfId="42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6">
      <selection activeCell="A20" sqref="A20"/>
    </sheetView>
  </sheetViews>
  <sheetFormatPr defaultColWidth="9.140625" defaultRowHeight="21.75"/>
  <cols>
    <col min="1" max="1" width="33.421875" style="1" customWidth="1"/>
    <col min="2" max="2" width="16.8515625" style="1" bestFit="1" customWidth="1"/>
    <col min="3" max="3" width="14.57421875" style="1" bestFit="1" customWidth="1"/>
    <col min="4" max="4" width="16.421875" style="1" bestFit="1" customWidth="1"/>
    <col min="5" max="5" width="18.8515625" style="1" customWidth="1"/>
    <col min="6" max="6" width="18.140625" style="1" bestFit="1" customWidth="1"/>
    <col min="7" max="7" width="9.140625" style="44" customWidth="1"/>
    <col min="8" max="8" width="16.421875" style="13" bestFit="1" customWidth="1"/>
    <col min="9" max="9" width="12.7109375" style="1" bestFit="1" customWidth="1"/>
    <col min="10" max="10" width="9.140625" style="2" customWidth="1"/>
    <col min="11" max="16384" width="9.140625" style="1" customWidth="1"/>
  </cols>
  <sheetData>
    <row r="1" spans="1:9" s="18" customFormat="1" ht="27.75">
      <c r="A1" s="56" t="s">
        <v>44</v>
      </c>
      <c r="B1" s="56"/>
      <c r="C1" s="56"/>
      <c r="D1" s="34"/>
      <c r="E1" s="34"/>
      <c r="F1" s="34"/>
      <c r="G1" s="43"/>
      <c r="H1" s="35"/>
      <c r="I1" s="36"/>
    </row>
    <row r="2" spans="1:6" ht="24">
      <c r="A2" s="57" t="s">
        <v>45</v>
      </c>
      <c r="B2" s="57"/>
      <c r="C2" s="57"/>
      <c r="D2" s="19"/>
      <c r="E2" s="53" t="s">
        <v>0</v>
      </c>
      <c r="F2" s="53"/>
    </row>
    <row r="3" spans="1:6" ht="24">
      <c r="A3" s="54" t="s">
        <v>1</v>
      </c>
      <c r="B3" s="54" t="s">
        <v>2</v>
      </c>
      <c r="C3" s="22" t="s">
        <v>3</v>
      </c>
      <c r="D3" s="21" t="s">
        <v>4</v>
      </c>
      <c r="E3" s="54" t="s">
        <v>6</v>
      </c>
      <c r="F3" s="54" t="s">
        <v>7</v>
      </c>
    </row>
    <row r="4" spans="1:6" ht="24">
      <c r="A4" s="55"/>
      <c r="B4" s="55"/>
      <c r="C4" s="24" t="s">
        <v>16</v>
      </c>
      <c r="D4" s="23" t="s">
        <v>5</v>
      </c>
      <c r="E4" s="55"/>
      <c r="F4" s="55"/>
    </row>
    <row r="5" spans="1:6" ht="24">
      <c r="A5" s="25" t="s">
        <v>15</v>
      </c>
      <c r="B5" s="26"/>
      <c r="C5" s="26"/>
      <c r="D5" s="26"/>
      <c r="E5" s="26"/>
      <c r="F5" s="26"/>
    </row>
    <row r="6" spans="1:6" ht="24">
      <c r="A6" s="25" t="s">
        <v>28</v>
      </c>
      <c r="B6" s="26"/>
      <c r="C6" s="26"/>
      <c r="D6" s="26"/>
      <c r="E6" s="26"/>
      <c r="F6" s="26"/>
    </row>
    <row r="7" spans="1:6" ht="24">
      <c r="A7" s="25" t="s">
        <v>30</v>
      </c>
      <c r="B7" s="26"/>
      <c r="C7" s="26"/>
      <c r="D7" s="26"/>
      <c r="E7" s="26"/>
      <c r="F7" s="26"/>
    </row>
    <row r="8" spans="1:9" ht="24">
      <c r="A8" s="26" t="s">
        <v>29</v>
      </c>
      <c r="B8" s="26"/>
      <c r="C8" s="26"/>
      <c r="D8" s="26"/>
      <c r="E8" s="26"/>
      <c r="F8" s="26"/>
      <c r="H8" s="37"/>
      <c r="I8" s="14"/>
    </row>
    <row r="9" spans="1:10" s="18" customFormat="1" ht="24">
      <c r="A9" s="26" t="s">
        <v>8</v>
      </c>
      <c r="B9" s="27">
        <v>42396600</v>
      </c>
      <c r="C9" s="28">
        <v>0</v>
      </c>
      <c r="D9" s="29">
        <v>0</v>
      </c>
      <c r="E9" s="27">
        <v>39225210.27</v>
      </c>
      <c r="F9" s="27">
        <f aca="true" t="shared" si="0" ref="F9:F14">+B9-C9-D9-E9</f>
        <v>3171389.7299999967</v>
      </c>
      <c r="G9" s="43"/>
      <c r="H9" s="35"/>
      <c r="I9" s="38"/>
      <c r="J9" s="36"/>
    </row>
    <row r="10" spans="1:9" ht="24">
      <c r="A10" s="26" t="s">
        <v>9</v>
      </c>
      <c r="B10" s="27">
        <v>14486012</v>
      </c>
      <c r="C10" s="28">
        <v>120000</v>
      </c>
      <c r="D10" s="28">
        <v>449400</v>
      </c>
      <c r="E10" s="27">
        <v>13888063.35</v>
      </c>
      <c r="F10" s="27">
        <f t="shared" si="0"/>
        <v>28548.650000000373</v>
      </c>
      <c r="I10" s="38"/>
    </row>
    <row r="11" spans="1:9" ht="24">
      <c r="A11" s="26" t="s">
        <v>10</v>
      </c>
      <c r="B11" s="27">
        <v>0</v>
      </c>
      <c r="C11" s="28">
        <v>0</v>
      </c>
      <c r="D11" s="29">
        <v>0</v>
      </c>
      <c r="E11" s="27">
        <v>0</v>
      </c>
      <c r="F11" s="27">
        <f t="shared" si="0"/>
        <v>0</v>
      </c>
      <c r="I11" s="38"/>
    </row>
    <row r="12" spans="1:9" ht="24">
      <c r="A12" s="26" t="s">
        <v>11</v>
      </c>
      <c r="B12" s="27">
        <f>11478500-526212</f>
        <v>10952288</v>
      </c>
      <c r="C12" s="28">
        <v>0</v>
      </c>
      <c r="D12" s="29">
        <v>0</v>
      </c>
      <c r="E12" s="27">
        <v>10952287.29</v>
      </c>
      <c r="F12" s="27">
        <f t="shared" si="0"/>
        <v>0.7100000008940697</v>
      </c>
      <c r="H12" s="1"/>
      <c r="I12" s="38"/>
    </row>
    <row r="13" spans="1:9" ht="24">
      <c r="A13" s="26" t="s">
        <v>12</v>
      </c>
      <c r="B13" s="27">
        <v>91226000</v>
      </c>
      <c r="C13" s="28">
        <v>0</v>
      </c>
      <c r="D13" s="27">
        <v>1369500</v>
      </c>
      <c r="E13" s="27">
        <v>89856500</v>
      </c>
      <c r="F13" s="27">
        <f t="shared" si="0"/>
        <v>0</v>
      </c>
      <c r="I13" s="38"/>
    </row>
    <row r="14" spans="1:9" ht="24.75" thickBot="1">
      <c r="A14" s="30" t="s">
        <v>13</v>
      </c>
      <c r="B14" s="31">
        <f>SUM(B9:B13)</f>
        <v>159060900</v>
      </c>
      <c r="C14" s="31">
        <f>SUM(C9:C13)</f>
        <v>120000</v>
      </c>
      <c r="D14" s="31">
        <f>SUM(D9:D13)</f>
        <v>1818900</v>
      </c>
      <c r="E14" s="31">
        <f>SUM(E9:E13)</f>
        <v>153922060.91</v>
      </c>
      <c r="F14" s="31">
        <f t="shared" si="0"/>
        <v>3199939.0900000036</v>
      </c>
      <c r="I14" s="34"/>
    </row>
    <row r="15" spans="1:9" ht="24.75" thickTop="1">
      <c r="A15" s="42"/>
      <c r="B15" s="34"/>
      <c r="C15" s="34"/>
      <c r="D15" s="34"/>
      <c r="E15" s="34"/>
      <c r="F15" s="34"/>
      <c r="I15" s="34"/>
    </row>
    <row r="16" spans="1:9" ht="21" customHeight="1">
      <c r="A16" s="42"/>
      <c r="B16" s="34"/>
      <c r="C16" s="34"/>
      <c r="D16" s="34"/>
      <c r="E16" s="34"/>
      <c r="F16" s="34"/>
      <c r="I16" s="34"/>
    </row>
    <row r="17" spans="1:6" ht="28.5" customHeight="1">
      <c r="A17" s="20" t="s">
        <v>46</v>
      </c>
      <c r="B17" s="18"/>
      <c r="C17" s="18"/>
      <c r="D17" s="18"/>
      <c r="E17" s="18"/>
      <c r="F17" s="18"/>
    </row>
    <row r="18" spans="1:6" ht="24">
      <c r="A18" s="54" t="s">
        <v>1</v>
      </c>
      <c r="B18" s="54" t="s">
        <v>2</v>
      </c>
      <c r="C18" s="54" t="s">
        <v>3</v>
      </c>
      <c r="D18" s="21" t="s">
        <v>4</v>
      </c>
      <c r="E18" s="21" t="s">
        <v>6</v>
      </c>
      <c r="F18" s="21" t="s">
        <v>7</v>
      </c>
    </row>
    <row r="19" spans="1:6" ht="24">
      <c r="A19" s="55"/>
      <c r="B19" s="55"/>
      <c r="C19" s="55"/>
      <c r="D19" s="23" t="s">
        <v>5</v>
      </c>
      <c r="E19" s="23"/>
      <c r="F19" s="23"/>
    </row>
    <row r="20" spans="1:6" ht="24">
      <c r="A20" s="25" t="s">
        <v>31</v>
      </c>
      <c r="B20" s="26"/>
      <c r="C20" s="26"/>
      <c r="D20" s="26"/>
      <c r="E20" s="26"/>
      <c r="F20" s="26"/>
    </row>
    <row r="21" spans="1:6" ht="24">
      <c r="A21" s="26" t="s">
        <v>32</v>
      </c>
      <c r="B21" s="26"/>
      <c r="C21" s="26"/>
      <c r="D21" s="26"/>
      <c r="E21" s="26"/>
      <c r="F21" s="26"/>
    </row>
    <row r="22" spans="1:10" ht="24">
      <c r="A22" s="26" t="s">
        <v>14</v>
      </c>
      <c r="B22" s="26"/>
      <c r="C22" s="26"/>
      <c r="D22" s="26"/>
      <c r="E22" s="26"/>
      <c r="F22" s="26"/>
      <c r="I22" s="14"/>
      <c r="J22" s="16"/>
    </row>
    <row r="23" spans="1:10" s="18" customFormat="1" ht="24">
      <c r="A23" s="26" t="s">
        <v>8</v>
      </c>
      <c r="B23" s="27">
        <v>20368800</v>
      </c>
      <c r="C23" s="28">
        <v>0</v>
      </c>
      <c r="D23" s="28">
        <v>0</v>
      </c>
      <c r="E23" s="27">
        <v>17660731.29</v>
      </c>
      <c r="F23" s="28">
        <f aca="true" t="shared" si="1" ref="F23:F28">+B23-C23-D23-E23</f>
        <v>2708068.710000001</v>
      </c>
      <c r="G23" s="43"/>
      <c r="H23" s="35"/>
      <c r="I23" s="39"/>
      <c r="J23" s="45"/>
    </row>
    <row r="24" spans="1:10" ht="24">
      <c r="A24" s="26" t="s">
        <v>9</v>
      </c>
      <c r="B24" s="27">
        <v>51144163.1</v>
      </c>
      <c r="C24" s="28">
        <v>3900000</v>
      </c>
      <c r="D24" s="28">
        <v>8177035</v>
      </c>
      <c r="E24" s="27">
        <v>38968809.46</v>
      </c>
      <c r="F24" s="28">
        <f t="shared" si="1"/>
        <v>98318.6400000006</v>
      </c>
      <c r="I24" s="38"/>
      <c r="J24" s="16"/>
    </row>
    <row r="25" spans="1:6" ht="24">
      <c r="A25" s="26" t="s">
        <v>10</v>
      </c>
      <c r="B25" s="28">
        <v>7044436.9</v>
      </c>
      <c r="C25" s="28">
        <v>0</v>
      </c>
      <c r="D25" s="29">
        <v>0</v>
      </c>
      <c r="E25" s="28">
        <v>7044436.9</v>
      </c>
      <c r="F25" s="28">
        <f t="shared" si="1"/>
        <v>0</v>
      </c>
    </row>
    <row r="26" spans="1:6" ht="24">
      <c r="A26" s="26" t="s">
        <v>11</v>
      </c>
      <c r="B26" s="28">
        <v>0</v>
      </c>
      <c r="C26" s="28">
        <v>0</v>
      </c>
      <c r="D26" s="29">
        <v>0</v>
      </c>
      <c r="E26" s="29">
        <v>0</v>
      </c>
      <c r="F26" s="28">
        <f t="shared" si="1"/>
        <v>0</v>
      </c>
    </row>
    <row r="27" spans="1:9" ht="24">
      <c r="A27" s="26" t="s">
        <v>12</v>
      </c>
      <c r="B27" s="27">
        <v>56924000</v>
      </c>
      <c r="C27" s="28"/>
      <c r="D27" s="27">
        <v>684000</v>
      </c>
      <c r="E27" s="27">
        <v>56149716</v>
      </c>
      <c r="F27" s="28">
        <f t="shared" si="1"/>
        <v>90284</v>
      </c>
      <c r="I27" s="3"/>
    </row>
    <row r="28" spans="1:6" ht="24.75" thickBot="1">
      <c r="A28" s="30" t="s">
        <v>13</v>
      </c>
      <c r="B28" s="31">
        <f>SUM(B23:B27)</f>
        <v>135481400</v>
      </c>
      <c r="C28" s="31">
        <f>SUM(C23:C27)</f>
        <v>3900000</v>
      </c>
      <c r="D28" s="31">
        <f>SUM(D23:D27)</f>
        <v>8861035</v>
      </c>
      <c r="E28" s="31">
        <f>SUM(E23:E27)</f>
        <v>119823693.65</v>
      </c>
      <c r="F28" s="31">
        <f t="shared" si="1"/>
        <v>2896671.349999994</v>
      </c>
    </row>
    <row r="29" spans="1:6" ht="24.75" thickTop="1">
      <c r="A29" s="42"/>
      <c r="B29" s="34"/>
      <c r="C29" s="34"/>
      <c r="D29" s="34"/>
      <c r="E29" s="34"/>
      <c r="F29" s="34"/>
    </row>
    <row r="30" spans="1:6" ht="24">
      <c r="A30" s="42"/>
      <c r="B30" s="34"/>
      <c r="C30" s="34"/>
      <c r="D30" s="34"/>
      <c r="E30" s="34"/>
      <c r="F30" s="34"/>
    </row>
    <row r="31" spans="1:6" ht="24">
      <c r="A31" s="42"/>
      <c r="B31" s="34"/>
      <c r="C31" s="34"/>
      <c r="D31" s="34"/>
      <c r="E31" s="34"/>
      <c r="F31" s="34"/>
    </row>
    <row r="32" spans="1:6" ht="24">
      <c r="A32" s="42"/>
      <c r="B32" s="34"/>
      <c r="C32" s="34"/>
      <c r="D32" s="34"/>
      <c r="E32" s="34"/>
      <c r="F32" s="34"/>
    </row>
    <row r="33" spans="1:6" ht="24">
      <c r="A33" s="42"/>
      <c r="B33" s="34"/>
      <c r="C33" s="34"/>
      <c r="D33" s="34"/>
      <c r="E33" s="34"/>
      <c r="F33" s="34"/>
    </row>
    <row r="34" spans="1:6" ht="28.5" customHeight="1">
      <c r="A34" s="20" t="s">
        <v>46</v>
      </c>
      <c r="B34" s="18"/>
      <c r="C34" s="18"/>
      <c r="D34" s="18"/>
      <c r="E34" s="18"/>
      <c r="F34" s="18"/>
    </row>
    <row r="35" spans="1:6" ht="24">
      <c r="A35" s="54" t="s">
        <v>1</v>
      </c>
      <c r="B35" s="54" t="s">
        <v>2</v>
      </c>
      <c r="C35" s="54" t="s">
        <v>3</v>
      </c>
      <c r="D35" s="21" t="s">
        <v>4</v>
      </c>
      <c r="E35" s="21" t="s">
        <v>6</v>
      </c>
      <c r="F35" s="21" t="s">
        <v>7</v>
      </c>
    </row>
    <row r="36" spans="1:6" ht="24">
      <c r="A36" s="55"/>
      <c r="B36" s="55"/>
      <c r="C36" s="55"/>
      <c r="D36" s="23" t="s">
        <v>5</v>
      </c>
      <c r="E36" s="23"/>
      <c r="F36" s="23"/>
    </row>
    <row r="37" spans="1:6" ht="24">
      <c r="A37" s="25" t="s">
        <v>34</v>
      </c>
      <c r="B37" s="26"/>
      <c r="C37" s="26"/>
      <c r="D37" s="26"/>
      <c r="E37" s="26"/>
      <c r="F37" s="26"/>
    </row>
    <row r="38" spans="1:6" ht="24">
      <c r="A38" s="26" t="s">
        <v>33</v>
      </c>
      <c r="B38" s="26"/>
      <c r="C38" s="26"/>
      <c r="D38" s="26"/>
      <c r="E38" s="26"/>
      <c r="F38" s="26"/>
    </row>
    <row r="39" spans="1:6" ht="24">
      <c r="A39" s="26"/>
      <c r="B39" s="26"/>
      <c r="C39" s="26"/>
      <c r="D39" s="26"/>
      <c r="E39" s="26"/>
      <c r="F39" s="26"/>
    </row>
    <row r="40" spans="1:6" ht="24">
      <c r="A40" s="26" t="s">
        <v>8</v>
      </c>
      <c r="B40" s="27">
        <v>0</v>
      </c>
      <c r="C40" s="29">
        <v>0</v>
      </c>
      <c r="D40" s="29">
        <v>0</v>
      </c>
      <c r="E40" s="27">
        <v>0</v>
      </c>
      <c r="F40" s="28">
        <v>0</v>
      </c>
    </row>
    <row r="41" spans="1:6" ht="24">
      <c r="A41" s="26" t="s">
        <v>9</v>
      </c>
      <c r="B41" s="27">
        <v>0</v>
      </c>
      <c r="C41" s="29">
        <v>0</v>
      </c>
      <c r="D41" s="27">
        <v>0</v>
      </c>
      <c r="E41" s="27">
        <v>0</v>
      </c>
      <c r="F41" s="27">
        <v>0</v>
      </c>
    </row>
    <row r="42" spans="1:6" ht="24">
      <c r="A42" s="26" t="s">
        <v>10</v>
      </c>
      <c r="B42" s="29">
        <v>0</v>
      </c>
      <c r="C42" s="29">
        <v>0</v>
      </c>
      <c r="D42" s="29">
        <v>0</v>
      </c>
      <c r="E42" s="28">
        <v>0</v>
      </c>
      <c r="F42" s="29">
        <v>0</v>
      </c>
    </row>
    <row r="43" spans="1:6" ht="24">
      <c r="A43" s="26" t="s">
        <v>11</v>
      </c>
      <c r="B43" s="28">
        <v>0</v>
      </c>
      <c r="C43" s="29">
        <v>0</v>
      </c>
      <c r="D43" s="29">
        <v>0</v>
      </c>
      <c r="E43" s="29">
        <v>0</v>
      </c>
      <c r="F43" s="29">
        <v>0</v>
      </c>
    </row>
    <row r="44" spans="1:6" ht="24">
      <c r="A44" s="4" t="s">
        <v>12</v>
      </c>
      <c r="B44" s="27">
        <v>4750000</v>
      </c>
      <c r="C44" s="28">
        <v>0</v>
      </c>
      <c r="D44" s="27">
        <v>0</v>
      </c>
      <c r="E44" s="27">
        <v>4750000</v>
      </c>
      <c r="F44" s="40">
        <f>+B44-C44-D44-E44</f>
        <v>0</v>
      </c>
    </row>
    <row r="45" spans="1:6" ht="24.75" thickBot="1">
      <c r="A45" s="12" t="s">
        <v>25</v>
      </c>
      <c r="B45" s="6">
        <f>SUM(B40:B44)</f>
        <v>4750000</v>
      </c>
      <c r="C45" s="6">
        <f>SUM(C40:C44)</f>
        <v>0</v>
      </c>
      <c r="D45" s="6">
        <f>SUM(D40:D44)</f>
        <v>0</v>
      </c>
      <c r="E45" s="6">
        <f>SUM(E40:E44)</f>
        <v>4750000</v>
      </c>
      <c r="F45" s="41">
        <f>+B45-C45-D45-E45</f>
        <v>0</v>
      </c>
    </row>
    <row r="46" ht="24.75" thickTop="1">
      <c r="E46" s="3"/>
    </row>
    <row r="47" spans="1:6" ht="24">
      <c r="A47" s="20" t="s">
        <v>46</v>
      </c>
      <c r="B47" s="18"/>
      <c r="C47" s="18"/>
      <c r="D47" s="18"/>
      <c r="E47" s="18"/>
      <c r="F47" s="18"/>
    </row>
    <row r="48" spans="1:6" ht="24">
      <c r="A48" s="54" t="s">
        <v>1</v>
      </c>
      <c r="B48" s="54" t="s">
        <v>2</v>
      </c>
      <c r="C48" s="54" t="s">
        <v>3</v>
      </c>
      <c r="D48" s="21" t="s">
        <v>4</v>
      </c>
      <c r="E48" s="21" t="s">
        <v>6</v>
      </c>
      <c r="F48" s="21" t="s">
        <v>7</v>
      </c>
    </row>
    <row r="49" spans="1:6" ht="24">
      <c r="A49" s="55"/>
      <c r="B49" s="55"/>
      <c r="C49" s="55"/>
      <c r="D49" s="23" t="s">
        <v>5</v>
      </c>
      <c r="E49" s="23"/>
      <c r="F49" s="23"/>
    </row>
    <row r="50" spans="1:6" ht="24">
      <c r="A50" s="25" t="s">
        <v>39</v>
      </c>
      <c r="B50" s="26"/>
      <c r="C50" s="26"/>
      <c r="D50" s="26"/>
      <c r="E50" s="26"/>
      <c r="F50" s="26"/>
    </row>
    <row r="51" spans="1:6" ht="24">
      <c r="A51" s="26" t="s">
        <v>40</v>
      </c>
      <c r="B51" s="26"/>
      <c r="C51" s="26"/>
      <c r="D51" s="26"/>
      <c r="E51" s="26"/>
      <c r="F51" s="26"/>
    </row>
    <row r="52" spans="1:6" ht="24">
      <c r="A52" s="26" t="s">
        <v>41</v>
      </c>
      <c r="B52" s="26"/>
      <c r="C52" s="26"/>
      <c r="D52" s="26"/>
      <c r="E52" s="26"/>
      <c r="F52" s="26"/>
    </row>
    <row r="53" spans="1:6" ht="24">
      <c r="A53" s="26" t="s">
        <v>8</v>
      </c>
      <c r="B53" s="27">
        <v>0</v>
      </c>
      <c r="C53" s="29">
        <v>0</v>
      </c>
      <c r="D53" s="29">
        <v>0</v>
      </c>
      <c r="E53" s="27">
        <v>0</v>
      </c>
      <c r="F53" s="28">
        <v>0</v>
      </c>
    </row>
    <row r="54" spans="1:6" ht="24">
      <c r="A54" s="26" t="s">
        <v>9</v>
      </c>
      <c r="B54" s="27">
        <v>0</v>
      </c>
      <c r="C54" s="29">
        <v>0</v>
      </c>
      <c r="D54" s="27">
        <v>0</v>
      </c>
      <c r="E54" s="27">
        <v>0</v>
      </c>
      <c r="F54" s="27">
        <v>0</v>
      </c>
    </row>
    <row r="55" spans="1:6" ht="24">
      <c r="A55" s="26" t="s">
        <v>10</v>
      </c>
      <c r="B55" s="29">
        <v>0</v>
      </c>
      <c r="C55" s="29">
        <v>0</v>
      </c>
      <c r="D55" s="29">
        <v>0</v>
      </c>
      <c r="E55" s="28">
        <v>0</v>
      </c>
      <c r="F55" s="29">
        <v>0</v>
      </c>
    </row>
    <row r="56" spans="1:6" ht="24">
      <c r="A56" s="26" t="s">
        <v>11</v>
      </c>
      <c r="B56" s="28">
        <v>0</v>
      </c>
      <c r="C56" s="29">
        <v>0</v>
      </c>
      <c r="D56" s="29">
        <v>0</v>
      </c>
      <c r="E56" s="29">
        <v>0</v>
      </c>
      <c r="F56" s="29">
        <v>0</v>
      </c>
    </row>
    <row r="57" spans="1:6" ht="24">
      <c r="A57" s="4" t="s">
        <v>12</v>
      </c>
      <c r="B57" s="27">
        <v>44600000</v>
      </c>
      <c r="C57" s="28">
        <v>2280000</v>
      </c>
      <c r="D57" s="27">
        <v>0</v>
      </c>
      <c r="E57" s="27">
        <v>42320000</v>
      </c>
      <c r="F57" s="40">
        <f>+B57-C57-D57-E57</f>
        <v>0</v>
      </c>
    </row>
    <row r="58" spans="1:6" ht="24">
      <c r="A58" s="7" t="s">
        <v>25</v>
      </c>
      <c r="B58" s="46">
        <f>SUM(B53:B57)</f>
        <v>44600000</v>
      </c>
      <c r="C58" s="46">
        <f>SUM(C53:C57)</f>
        <v>2280000</v>
      </c>
      <c r="D58" s="46">
        <f>SUM(D53:D57)</f>
        <v>0</v>
      </c>
      <c r="E58" s="46">
        <f>SUM(E53:E57)</f>
        <v>42320000</v>
      </c>
      <c r="F58" s="47">
        <f>+B58-C58-D58-E58</f>
        <v>0</v>
      </c>
    </row>
    <row r="59" spans="1:6" ht="24.75" thickBot="1">
      <c r="A59" s="12" t="s">
        <v>25</v>
      </c>
      <c r="B59" s="48">
        <f>+B14+B28+B45+B58</f>
        <v>343892300</v>
      </c>
      <c r="C59" s="48">
        <f>+C14+C28+C45+C58</f>
        <v>6300000</v>
      </c>
      <c r="D59" s="48">
        <f>+D14+D28+D45+D58</f>
        <v>10679935</v>
      </c>
      <c r="E59" s="48">
        <f>+E14+E28+E45+E58</f>
        <v>320815754.56</v>
      </c>
      <c r="F59" s="48">
        <f>+F14+F28+F45+F58</f>
        <v>6096610.439999998</v>
      </c>
    </row>
    <row r="60" ht="24.75" thickTop="1"/>
  </sheetData>
  <sheetProtection/>
  <mergeCells count="16">
    <mergeCell ref="B18:B19"/>
    <mergeCell ref="C18:C19"/>
    <mergeCell ref="A18:A19"/>
    <mergeCell ref="A48:A49"/>
    <mergeCell ref="B48:B49"/>
    <mergeCell ref="C48:C49"/>
    <mergeCell ref="E2:F2"/>
    <mergeCell ref="E3:E4"/>
    <mergeCell ref="F3:F4"/>
    <mergeCell ref="A1:C1"/>
    <mergeCell ref="A2:C2"/>
    <mergeCell ref="A35:A36"/>
    <mergeCell ref="B35:B36"/>
    <mergeCell ref="C35:C36"/>
    <mergeCell ref="A3:A4"/>
    <mergeCell ref="B3:B4"/>
  </mergeCells>
  <printOptions/>
  <pageMargins left="0.5511811023622047" right="0.07874015748031496" top="0.9448818897637796" bottom="0.787401574803149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A42" sqref="A42:B44"/>
    </sheetView>
  </sheetViews>
  <sheetFormatPr defaultColWidth="9.140625" defaultRowHeight="21.75"/>
  <cols>
    <col min="1" max="1" width="52.00390625" style="1" bestFit="1" customWidth="1"/>
    <col min="2" max="2" width="23.7109375" style="1" customWidth="1"/>
    <col min="3" max="3" width="15.57421875" style="1" customWidth="1"/>
    <col min="4" max="4" width="15.7109375" style="1" customWidth="1"/>
    <col min="5" max="16384" width="9.140625" style="1" customWidth="1"/>
  </cols>
  <sheetData>
    <row r="1" spans="1:4" ht="24">
      <c r="A1" s="60" t="s">
        <v>47</v>
      </c>
      <c r="B1" s="60"/>
      <c r="C1" s="60"/>
      <c r="D1" s="60"/>
    </row>
    <row r="2" spans="1:4" ht="24">
      <c r="A2" s="61" t="s">
        <v>17</v>
      </c>
      <c r="B2" s="61"/>
      <c r="C2" s="61"/>
      <c r="D2" s="61"/>
    </row>
    <row r="3" spans="1:4" ht="24">
      <c r="A3" s="58" t="s">
        <v>1</v>
      </c>
      <c r="B3" s="7" t="s">
        <v>18</v>
      </c>
      <c r="C3" s="58" t="s">
        <v>6</v>
      </c>
      <c r="D3" s="58" t="s">
        <v>7</v>
      </c>
    </row>
    <row r="4" spans="1:4" ht="24">
      <c r="A4" s="59"/>
      <c r="B4" s="8" t="s">
        <v>19</v>
      </c>
      <c r="C4" s="59"/>
      <c r="D4" s="59"/>
    </row>
    <row r="5" spans="1:4" ht="24">
      <c r="A5" s="4" t="s">
        <v>27</v>
      </c>
      <c r="B5" s="4"/>
      <c r="C5" s="4"/>
      <c r="D5" s="4"/>
    </row>
    <row r="6" spans="1:4" ht="24">
      <c r="A6" s="4" t="s">
        <v>35</v>
      </c>
      <c r="B6" s="4"/>
      <c r="C6" s="4"/>
      <c r="D6" s="4"/>
    </row>
    <row r="7" spans="1:7" ht="24">
      <c r="A7" s="4" t="s">
        <v>20</v>
      </c>
      <c r="B7" s="9"/>
      <c r="C7" s="9"/>
      <c r="D7" s="9"/>
      <c r="F7" s="60"/>
      <c r="G7" s="60"/>
    </row>
    <row r="8" spans="1:4" ht="24">
      <c r="A8" s="4" t="s">
        <v>21</v>
      </c>
      <c r="B8" s="5">
        <v>3525095</v>
      </c>
      <c r="C8" s="9">
        <f>+B8</f>
        <v>3525095</v>
      </c>
      <c r="D8" s="9">
        <f>+B8-C8</f>
        <v>0</v>
      </c>
    </row>
    <row r="9" spans="1:4" ht="24">
      <c r="A9" s="4" t="s">
        <v>22</v>
      </c>
      <c r="B9" s="9">
        <v>0</v>
      </c>
      <c r="C9" s="9">
        <v>0</v>
      </c>
      <c r="D9" s="9">
        <f>+B9-C9</f>
        <v>0</v>
      </c>
    </row>
    <row r="10" spans="1:4" ht="24">
      <c r="A10" s="4" t="s">
        <v>23</v>
      </c>
      <c r="B10" s="9">
        <v>0</v>
      </c>
      <c r="C10" s="9">
        <v>0</v>
      </c>
      <c r="D10" s="9">
        <f>+B10-C10</f>
        <v>0</v>
      </c>
    </row>
    <row r="11" spans="1:4" ht="24">
      <c r="A11" s="4" t="s">
        <v>24</v>
      </c>
      <c r="B11" s="40">
        <v>26847500</v>
      </c>
      <c r="C11" s="9">
        <f>+B11</f>
        <v>26847500</v>
      </c>
      <c r="D11" s="9">
        <f>+B11-C11</f>
        <v>0</v>
      </c>
    </row>
    <row r="12" spans="1:4" ht="24.75" thickBot="1">
      <c r="A12" s="12" t="s">
        <v>25</v>
      </c>
      <c r="B12" s="10">
        <f>SUM(B8:B11)</f>
        <v>30372595</v>
      </c>
      <c r="C12" s="10">
        <f>SUM(C8:C11)</f>
        <v>30372595</v>
      </c>
      <c r="D12" s="11">
        <f>+B12-C12</f>
        <v>0</v>
      </c>
    </row>
    <row r="13" ht="24.75" thickTop="1"/>
    <row r="14" spans="1:4" ht="24">
      <c r="A14" s="58" t="s">
        <v>1</v>
      </c>
      <c r="B14" s="7" t="s">
        <v>18</v>
      </c>
      <c r="C14" s="58" t="s">
        <v>6</v>
      </c>
      <c r="D14" s="58" t="s">
        <v>7</v>
      </c>
    </row>
    <row r="15" spans="1:4" ht="24">
      <c r="A15" s="59"/>
      <c r="B15" s="8" t="s">
        <v>19</v>
      </c>
      <c r="C15" s="59"/>
      <c r="D15" s="59"/>
    </row>
    <row r="16" spans="1:4" ht="24">
      <c r="A16" s="4" t="s">
        <v>27</v>
      </c>
      <c r="B16" s="4"/>
      <c r="C16" s="4"/>
      <c r="D16" s="4"/>
    </row>
    <row r="17" spans="1:4" ht="24">
      <c r="A17" s="4" t="s">
        <v>36</v>
      </c>
      <c r="B17" s="4"/>
      <c r="C17" s="4"/>
      <c r="D17" s="4"/>
    </row>
    <row r="18" spans="1:4" ht="24">
      <c r="A18" s="4" t="s">
        <v>20</v>
      </c>
      <c r="B18" s="9"/>
      <c r="C18" s="9"/>
      <c r="D18" s="9"/>
    </row>
    <row r="19" spans="1:4" ht="24">
      <c r="A19" s="4" t="s">
        <v>21</v>
      </c>
      <c r="B19" s="5">
        <v>6488232</v>
      </c>
      <c r="C19" s="9">
        <f>+B19</f>
        <v>6488232</v>
      </c>
      <c r="D19" s="9">
        <f>+B19-C19</f>
        <v>0</v>
      </c>
    </row>
    <row r="20" spans="1:4" ht="24">
      <c r="A20" s="4" t="s">
        <v>22</v>
      </c>
      <c r="B20" s="9">
        <v>0</v>
      </c>
      <c r="C20" s="9">
        <v>0</v>
      </c>
      <c r="D20" s="9">
        <f>+B20-C20</f>
        <v>0</v>
      </c>
    </row>
    <row r="21" spans="1:4" ht="24">
      <c r="A21" s="4" t="s">
        <v>23</v>
      </c>
      <c r="B21" s="9">
        <v>0</v>
      </c>
      <c r="C21" s="9">
        <v>0</v>
      </c>
      <c r="D21" s="9">
        <f>+B21-C21</f>
        <v>0</v>
      </c>
    </row>
    <row r="22" spans="1:4" ht="24">
      <c r="A22" s="4" t="s">
        <v>24</v>
      </c>
      <c r="B22" s="15">
        <v>2619000</v>
      </c>
      <c r="C22" s="9">
        <f>+B22</f>
        <v>2619000</v>
      </c>
      <c r="D22" s="9">
        <f>+B22-C22</f>
        <v>0</v>
      </c>
    </row>
    <row r="23" spans="1:4" ht="24.75" thickBot="1">
      <c r="A23" s="12" t="s">
        <v>25</v>
      </c>
      <c r="B23" s="10">
        <f>SUM(B19:B22)</f>
        <v>9107232</v>
      </c>
      <c r="C23" s="10">
        <f>SUM(C19:C22)</f>
        <v>9107232</v>
      </c>
      <c r="D23" s="11">
        <f>+B23-C23</f>
        <v>0</v>
      </c>
    </row>
    <row r="24" ht="24.75" thickTop="1">
      <c r="C24" s="3"/>
    </row>
    <row r="25" spans="1:4" ht="24">
      <c r="A25" s="58" t="s">
        <v>1</v>
      </c>
      <c r="B25" s="7" t="s">
        <v>18</v>
      </c>
      <c r="C25" s="58" t="s">
        <v>6</v>
      </c>
      <c r="D25" s="58" t="s">
        <v>7</v>
      </c>
    </row>
    <row r="26" spans="1:4" ht="24">
      <c r="A26" s="59"/>
      <c r="B26" s="8" t="s">
        <v>19</v>
      </c>
      <c r="C26" s="59"/>
      <c r="D26" s="59"/>
    </row>
    <row r="27" spans="1:4" ht="24">
      <c r="A27" s="4" t="s">
        <v>27</v>
      </c>
      <c r="B27" s="4"/>
      <c r="C27" s="4"/>
      <c r="D27" s="4"/>
    </row>
    <row r="28" spans="1:4" ht="24">
      <c r="A28" s="25" t="s">
        <v>49</v>
      </c>
      <c r="B28" s="4"/>
      <c r="C28" s="4"/>
      <c r="D28" s="4"/>
    </row>
    <row r="29" spans="1:4" ht="24">
      <c r="A29" s="26" t="s">
        <v>48</v>
      </c>
      <c r="B29" s="4"/>
      <c r="C29" s="4"/>
      <c r="D29" s="4"/>
    </row>
    <row r="30" spans="1:4" ht="24">
      <c r="A30" s="4" t="s">
        <v>20</v>
      </c>
      <c r="B30" s="9"/>
      <c r="C30" s="9"/>
      <c r="D30" s="9"/>
    </row>
    <row r="31" spans="1:4" ht="24">
      <c r="A31" s="4" t="s">
        <v>21</v>
      </c>
      <c r="B31" s="5">
        <v>0</v>
      </c>
      <c r="C31" s="9">
        <f>+B31</f>
        <v>0</v>
      </c>
      <c r="D31" s="9">
        <f aca="true" t="shared" si="0" ref="D31:D36">+B31-C31</f>
        <v>0</v>
      </c>
    </row>
    <row r="32" spans="1:4" ht="24">
      <c r="A32" s="4" t="s">
        <v>22</v>
      </c>
      <c r="B32" s="9">
        <v>0</v>
      </c>
      <c r="C32" s="9">
        <v>0</v>
      </c>
      <c r="D32" s="9">
        <f t="shared" si="0"/>
        <v>0</v>
      </c>
    </row>
    <row r="33" spans="1:4" ht="24">
      <c r="A33" s="4" t="s">
        <v>23</v>
      </c>
      <c r="B33" s="9">
        <v>0</v>
      </c>
      <c r="C33" s="9">
        <v>0</v>
      </c>
      <c r="D33" s="9">
        <f t="shared" si="0"/>
        <v>0</v>
      </c>
    </row>
    <row r="34" spans="1:4" ht="24">
      <c r="A34" s="4" t="s">
        <v>24</v>
      </c>
      <c r="B34" s="15">
        <v>3825000</v>
      </c>
      <c r="C34" s="9">
        <f>+B34</f>
        <v>3825000</v>
      </c>
      <c r="D34" s="9">
        <f t="shared" si="0"/>
        <v>0</v>
      </c>
    </row>
    <row r="35" spans="1:4" ht="24.75" thickBot="1">
      <c r="A35" s="12" t="s">
        <v>25</v>
      </c>
      <c r="B35" s="10">
        <f>SUM(B31:B34)</f>
        <v>3825000</v>
      </c>
      <c r="C35" s="10">
        <f>SUM(C31:C34)</f>
        <v>3825000</v>
      </c>
      <c r="D35" s="11">
        <f t="shared" si="0"/>
        <v>0</v>
      </c>
    </row>
    <row r="36" spans="1:4" ht="25.5" thickBot="1" thickTop="1">
      <c r="A36" s="33" t="s">
        <v>25</v>
      </c>
      <c r="B36" s="32">
        <f>+B12+B23+B35</f>
        <v>43304827</v>
      </c>
      <c r="C36" s="32">
        <f>+C12+C23+C35</f>
        <v>43304827</v>
      </c>
      <c r="D36" s="11">
        <f t="shared" si="0"/>
        <v>0</v>
      </c>
    </row>
    <row r="37" ht="24.75" thickTop="1">
      <c r="C37" s="3"/>
    </row>
    <row r="38" ht="24">
      <c r="C38" s="3"/>
    </row>
    <row r="39" ht="24">
      <c r="C39" s="3"/>
    </row>
    <row r="40" ht="24">
      <c r="C40" s="3"/>
    </row>
    <row r="41" ht="24">
      <c r="C41" s="3"/>
    </row>
    <row r="42" ht="24">
      <c r="B42" s="3"/>
    </row>
    <row r="43" ht="24">
      <c r="B43" s="3"/>
    </row>
    <row r="44" ht="24">
      <c r="B44" s="3"/>
    </row>
    <row r="45" ht="24">
      <c r="C45" s="3"/>
    </row>
  </sheetData>
  <sheetProtection/>
  <mergeCells count="12">
    <mergeCell ref="F7:G7"/>
    <mergeCell ref="A2:D2"/>
    <mergeCell ref="A3:A4"/>
    <mergeCell ref="C3:C4"/>
    <mergeCell ref="D3:D4"/>
    <mergeCell ref="A1:D1"/>
    <mergeCell ref="A25:A26"/>
    <mergeCell ref="C25:C26"/>
    <mergeCell ref="D25:D26"/>
    <mergeCell ref="A14:A15"/>
    <mergeCell ref="C14:C15"/>
    <mergeCell ref="D14:D15"/>
  </mergeCells>
  <printOptions/>
  <pageMargins left="0.6692913385826772" right="0.5118110236220472" top="0.9448818897637796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E20" sqref="E20"/>
    </sheetView>
  </sheetViews>
  <sheetFormatPr defaultColWidth="9.140625" defaultRowHeight="21.75"/>
  <cols>
    <col min="1" max="1" width="57.57421875" style="0" bestFit="1" customWidth="1"/>
    <col min="2" max="2" width="19.8515625" style="0" customWidth="1"/>
    <col min="3" max="3" width="15.7109375" style="0" bestFit="1" customWidth="1"/>
    <col min="4" max="4" width="14.57421875" style="0" bestFit="1" customWidth="1"/>
  </cols>
  <sheetData>
    <row r="1" spans="1:2" ht="24">
      <c r="A1" s="62" t="s">
        <v>42</v>
      </c>
      <c r="B1" s="62"/>
    </row>
    <row r="2" spans="1:4" ht="24">
      <c r="A2" s="63" t="s">
        <v>17</v>
      </c>
      <c r="B2" s="63"/>
      <c r="C2" s="63"/>
      <c r="D2" s="63"/>
    </row>
    <row r="3" spans="1:4" ht="24">
      <c r="A3" s="58" t="s">
        <v>1</v>
      </c>
      <c r="B3" s="7" t="s">
        <v>18</v>
      </c>
      <c r="C3" s="58" t="s">
        <v>6</v>
      </c>
      <c r="D3" s="58" t="s">
        <v>7</v>
      </c>
    </row>
    <row r="4" spans="1:4" ht="24">
      <c r="A4" s="59"/>
      <c r="B4" s="8" t="s">
        <v>19</v>
      </c>
      <c r="C4" s="59"/>
      <c r="D4" s="59"/>
    </row>
    <row r="5" spans="1:4" ht="24">
      <c r="A5" s="4" t="s">
        <v>26</v>
      </c>
      <c r="B5" s="4"/>
      <c r="C5" s="4"/>
      <c r="D5" s="4"/>
    </row>
    <row r="6" spans="1:4" ht="24">
      <c r="A6" s="4" t="s">
        <v>38</v>
      </c>
      <c r="B6" s="4"/>
      <c r="C6" s="4"/>
      <c r="D6" s="4"/>
    </row>
    <row r="7" spans="1:4" ht="24">
      <c r="A7" s="17" t="s">
        <v>43</v>
      </c>
      <c r="B7" s="4"/>
      <c r="C7" s="4"/>
      <c r="D7" s="4"/>
    </row>
    <row r="8" spans="1:4" ht="24">
      <c r="A8" s="4" t="s">
        <v>20</v>
      </c>
      <c r="B8" s="9">
        <v>0</v>
      </c>
      <c r="C8" s="9">
        <v>0</v>
      </c>
      <c r="D8" s="9">
        <v>0</v>
      </c>
    </row>
    <row r="9" spans="1:4" ht="24">
      <c r="A9" s="4" t="s">
        <v>21</v>
      </c>
      <c r="B9" s="9">
        <v>500000</v>
      </c>
      <c r="C9" s="9">
        <v>452370</v>
      </c>
      <c r="D9" s="9">
        <f>+B9-C9</f>
        <v>47630</v>
      </c>
    </row>
    <row r="10" spans="1:4" ht="24">
      <c r="A10" s="4" t="s">
        <v>22</v>
      </c>
      <c r="B10" s="9">
        <v>3000000</v>
      </c>
      <c r="C10" s="9">
        <v>2837747</v>
      </c>
      <c r="D10" s="9">
        <f>+B10-C10</f>
        <v>162253</v>
      </c>
    </row>
    <row r="11" spans="1:4" ht="24">
      <c r="A11" s="4" t="s">
        <v>23</v>
      </c>
      <c r="B11" s="9">
        <v>0</v>
      </c>
      <c r="C11" s="9">
        <v>0</v>
      </c>
      <c r="D11" s="9">
        <f>+B11-C11</f>
        <v>0</v>
      </c>
    </row>
    <row r="12" spans="1:4" ht="24">
      <c r="A12" s="4" t="s">
        <v>24</v>
      </c>
      <c r="B12" s="9">
        <v>0</v>
      </c>
      <c r="C12" s="9">
        <v>0</v>
      </c>
      <c r="D12" s="9">
        <f>+B12-C12</f>
        <v>0</v>
      </c>
    </row>
    <row r="13" spans="1:4" ht="24.75" thickBot="1">
      <c r="A13" s="12" t="s">
        <v>25</v>
      </c>
      <c r="B13" s="10">
        <f>SUM(B8:B12)</f>
        <v>3500000</v>
      </c>
      <c r="C13" s="10">
        <f>SUM(C8:C12)</f>
        <v>3290117</v>
      </c>
      <c r="D13" s="10">
        <f>SUM(D8:D12)</f>
        <v>209883</v>
      </c>
    </row>
    <row r="14" spans="1:4" ht="24.75" thickTop="1">
      <c r="A14" s="52" t="s">
        <v>37</v>
      </c>
      <c r="B14" s="51"/>
      <c r="C14" s="51"/>
      <c r="D14" s="51"/>
    </row>
    <row r="15" spans="1:6" ht="24">
      <c r="A15" s="64" t="s">
        <v>50</v>
      </c>
      <c r="B15" s="64"/>
      <c r="C15" s="64"/>
      <c r="D15" s="64"/>
      <c r="E15" s="64"/>
      <c r="F15" s="64"/>
    </row>
    <row r="16" spans="1:6" ht="24">
      <c r="A16" s="14"/>
      <c r="B16" s="14"/>
      <c r="C16" s="49"/>
      <c r="D16" s="49"/>
      <c r="E16" s="50"/>
      <c r="F16" s="49"/>
    </row>
    <row r="17" spans="1:6" ht="24">
      <c r="A17" s="14"/>
      <c r="B17" s="14"/>
      <c r="C17" s="49"/>
      <c r="D17" s="49"/>
      <c r="E17" s="50"/>
      <c r="F17" s="49"/>
    </row>
    <row r="18" spans="1:6" ht="24">
      <c r="A18" s="14"/>
      <c r="B18" s="14"/>
      <c r="C18" s="49"/>
      <c r="D18" s="49"/>
      <c r="E18" s="50"/>
      <c r="F18" s="49"/>
    </row>
    <row r="19" spans="1:6" ht="24">
      <c r="A19" s="14"/>
      <c r="B19" s="14"/>
      <c r="C19" s="49"/>
      <c r="D19" s="49"/>
      <c r="E19" s="50"/>
      <c r="F19" s="49"/>
    </row>
    <row r="20" spans="1:6" ht="24">
      <c r="A20" s="14"/>
      <c r="B20" s="14"/>
      <c r="C20" s="49"/>
      <c r="D20" s="49"/>
      <c r="E20" s="50"/>
      <c r="F20" s="49"/>
    </row>
    <row r="21" spans="1:6" ht="24">
      <c r="A21" s="14"/>
      <c r="B21" s="14"/>
      <c r="C21" s="49"/>
      <c r="D21" s="49"/>
      <c r="E21" s="50"/>
      <c r="F21" s="49"/>
    </row>
    <row r="22" spans="1:6" ht="24">
      <c r="A22" s="14"/>
      <c r="B22" s="14"/>
      <c r="C22" s="49"/>
      <c r="D22" s="49"/>
      <c r="E22" s="50"/>
      <c r="F22" s="49"/>
    </row>
    <row r="23" spans="1:6" ht="24">
      <c r="A23" s="14"/>
      <c r="B23" s="14"/>
      <c r="C23" s="49"/>
      <c r="D23" s="49"/>
      <c r="E23" s="50"/>
      <c r="F23" s="49"/>
    </row>
    <row r="24" spans="1:6" ht="24">
      <c r="A24" s="14"/>
      <c r="B24" s="14"/>
      <c r="C24" s="49"/>
      <c r="D24" s="49"/>
      <c r="E24" s="50"/>
      <c r="F24" s="49"/>
    </row>
    <row r="25" spans="1:6" ht="24">
      <c r="A25" s="14"/>
      <c r="B25" s="14"/>
      <c r="C25" s="49"/>
      <c r="D25" s="49"/>
      <c r="E25" s="50"/>
      <c r="F25" s="49"/>
    </row>
    <row r="26" spans="1:6" ht="24">
      <c r="A26" s="14"/>
      <c r="B26" s="14"/>
      <c r="C26" s="49"/>
      <c r="D26" s="49"/>
      <c r="E26" s="50"/>
      <c r="F26" s="49"/>
    </row>
    <row r="27" spans="1:6" ht="24">
      <c r="A27" s="14"/>
      <c r="B27" s="14"/>
      <c r="C27" s="49"/>
      <c r="D27" s="49"/>
      <c r="E27" s="50"/>
      <c r="F27" s="49"/>
    </row>
    <row r="28" spans="1:6" ht="24">
      <c r="A28" s="14"/>
      <c r="B28" s="14"/>
      <c r="C28" s="49"/>
      <c r="D28" s="49"/>
      <c r="E28" s="50"/>
      <c r="F28" s="49"/>
    </row>
    <row r="29" spans="1:6" ht="24">
      <c r="A29" s="14"/>
      <c r="B29" s="14"/>
      <c r="C29" s="49"/>
      <c r="D29" s="49"/>
      <c r="E29" s="50"/>
      <c r="F29" s="49"/>
    </row>
    <row r="30" spans="1:6" ht="24">
      <c r="A30" s="14"/>
      <c r="B30" s="14"/>
      <c r="C30" s="49"/>
      <c r="D30" s="49"/>
      <c r="E30" s="50"/>
      <c r="F30" s="49"/>
    </row>
    <row r="31" spans="1:6" ht="24">
      <c r="A31" s="14"/>
      <c r="B31" s="14"/>
      <c r="C31" s="49"/>
      <c r="D31" s="49"/>
      <c r="E31" s="50"/>
      <c r="F31" s="49"/>
    </row>
    <row r="32" spans="1:6" ht="24">
      <c r="A32" s="14"/>
      <c r="B32" s="14"/>
      <c r="C32" s="49"/>
      <c r="D32" s="49"/>
      <c r="E32" s="50"/>
      <c r="F32" s="49"/>
    </row>
    <row r="33" spans="1:6" ht="24">
      <c r="A33" s="14"/>
      <c r="B33" s="14"/>
      <c r="C33" s="49"/>
      <c r="D33" s="49"/>
      <c r="E33" s="50"/>
      <c r="F33" s="49"/>
    </row>
    <row r="34" spans="1:6" ht="24">
      <c r="A34" s="14"/>
      <c r="B34" s="14"/>
      <c r="C34" s="49"/>
      <c r="D34" s="49"/>
      <c r="E34" s="50"/>
      <c r="F34" s="49"/>
    </row>
    <row r="35" spans="1:6" ht="24">
      <c r="A35" s="14"/>
      <c r="B35" s="14"/>
      <c r="C35" s="49"/>
      <c r="D35" s="49"/>
      <c r="E35" s="50"/>
      <c r="F35" s="49"/>
    </row>
    <row r="36" spans="1:6" ht="24">
      <c r="A36" s="14"/>
      <c r="B36" s="14"/>
      <c r="C36" s="49"/>
      <c r="D36" s="49"/>
      <c r="E36" s="50"/>
      <c r="F36" s="49"/>
    </row>
    <row r="38" spans="1:4" ht="24">
      <c r="A38" s="58" t="s">
        <v>1</v>
      </c>
      <c r="B38" s="7" t="s">
        <v>18</v>
      </c>
      <c r="C38" s="58" t="s">
        <v>6</v>
      </c>
      <c r="D38" s="58" t="s">
        <v>7</v>
      </c>
    </row>
    <row r="39" spans="1:4" ht="24">
      <c r="A39" s="59"/>
      <c r="B39" s="8" t="s">
        <v>19</v>
      </c>
      <c r="C39" s="59"/>
      <c r="D39" s="59"/>
    </row>
    <row r="40" spans="1:4" ht="24">
      <c r="A40" s="4" t="s">
        <v>26</v>
      </c>
      <c r="B40" s="4"/>
      <c r="C40" s="4"/>
      <c r="D40" s="4"/>
    </row>
    <row r="41" spans="1:4" ht="24">
      <c r="A41" s="4" t="s">
        <v>38</v>
      </c>
      <c r="B41" s="4"/>
      <c r="C41" s="4"/>
      <c r="D41" s="4"/>
    </row>
    <row r="42" spans="1:4" ht="24">
      <c r="A42" s="17" t="s">
        <v>36</v>
      </c>
      <c r="B42" s="4"/>
      <c r="C42" s="4"/>
      <c r="D42" s="4"/>
    </row>
    <row r="43" spans="1:4" ht="24">
      <c r="A43" s="4" t="s">
        <v>20</v>
      </c>
      <c r="B43" s="9">
        <v>0</v>
      </c>
      <c r="C43" s="9">
        <v>0</v>
      </c>
      <c r="D43" s="9">
        <f>+B43-C43</f>
        <v>0</v>
      </c>
    </row>
    <row r="44" spans="1:4" ht="24">
      <c r="A44" s="4" t="s">
        <v>21</v>
      </c>
      <c r="B44" s="9"/>
      <c r="C44" s="9">
        <v>0</v>
      </c>
      <c r="D44" s="9">
        <f>+B44-C44</f>
        <v>0</v>
      </c>
    </row>
    <row r="45" spans="1:4" ht="24">
      <c r="A45" s="4" t="s">
        <v>22</v>
      </c>
      <c r="B45" s="9"/>
      <c r="C45" s="9">
        <v>0</v>
      </c>
      <c r="D45" s="9">
        <f>+B45-C45</f>
        <v>0</v>
      </c>
    </row>
    <row r="46" spans="1:4" ht="24">
      <c r="A46" s="4" t="s">
        <v>23</v>
      </c>
      <c r="B46" s="9">
        <v>0</v>
      </c>
      <c r="C46" s="9">
        <v>0</v>
      </c>
      <c r="D46" s="9">
        <f>+B46-C46</f>
        <v>0</v>
      </c>
    </row>
    <row r="47" spans="1:4" ht="24">
      <c r="A47" s="4" t="s">
        <v>24</v>
      </c>
      <c r="B47" s="9">
        <v>0</v>
      </c>
      <c r="C47" s="9">
        <v>0</v>
      </c>
      <c r="D47" s="9">
        <f>+B47-C47</f>
        <v>0</v>
      </c>
    </row>
    <row r="48" spans="1:4" ht="24.75" thickBot="1">
      <c r="A48" s="12" t="s">
        <v>25</v>
      </c>
      <c r="B48" s="10">
        <f>SUM(B43:B47)</f>
        <v>0</v>
      </c>
      <c r="C48" s="10">
        <f>SUM(C43:C47)</f>
        <v>0</v>
      </c>
      <c r="D48" s="10">
        <f>SUM(D43:D47)</f>
        <v>0</v>
      </c>
    </row>
    <row r="49" ht="22.5" thickTop="1"/>
  </sheetData>
  <sheetProtection/>
  <mergeCells count="9">
    <mergeCell ref="A2:D2"/>
    <mergeCell ref="A3:A4"/>
    <mergeCell ref="C3:C4"/>
    <mergeCell ref="D3:D4"/>
    <mergeCell ref="A1:B1"/>
    <mergeCell ref="A38:A39"/>
    <mergeCell ref="C38:C39"/>
    <mergeCell ref="D38:D39"/>
    <mergeCell ref="A15:F15"/>
  </mergeCells>
  <printOptions/>
  <pageMargins left="0.5905511811023623" right="0.7086614173228347" top="0.9448818897637796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</dc:creator>
  <cp:keywords/>
  <dc:description/>
  <cp:lastModifiedBy>น.ส.ธรรมพร จันทร์จรูญ</cp:lastModifiedBy>
  <cp:lastPrinted>2016-11-24T08:43:23Z</cp:lastPrinted>
  <dcterms:created xsi:type="dcterms:W3CDTF">2006-10-12T01:55:45Z</dcterms:created>
  <dcterms:modified xsi:type="dcterms:W3CDTF">2016-11-28T03:07:03Z</dcterms:modified>
  <cp:category/>
  <cp:version/>
  <cp:contentType/>
  <cp:contentStatus/>
</cp:coreProperties>
</file>